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入札関係\令和4年度\電気需給\"/>
    </mc:Choice>
  </mc:AlternateContent>
  <bookViews>
    <workbookView xWindow="600" yWindow="75" windowWidth="19395" windowHeight="8505"/>
  </bookViews>
  <sheets>
    <sheet name="入札計算書" sheetId="1" r:id="rId1"/>
  </sheets>
  <definedNames>
    <definedName name="_xlnm.Print_Area" localSheetId="0">入札計算書!$A$1:$N$52</definedName>
  </definedNames>
  <calcPr calcId="162913"/>
</workbook>
</file>

<file path=xl/calcChain.xml><?xml version="1.0" encoding="utf-8"?>
<calcChain xmlns="http://schemas.openxmlformats.org/spreadsheetml/2006/main">
  <c r="M24" i="1" l="1"/>
  <c r="L24" i="1"/>
  <c r="J35" i="1" l="1"/>
  <c r="J34" i="1"/>
  <c r="J33" i="1"/>
  <c r="J32" i="1"/>
  <c r="J31" i="1"/>
  <c r="J30" i="1"/>
  <c r="J29" i="1"/>
  <c r="J28" i="1"/>
  <c r="J27" i="1"/>
  <c r="J26" i="1"/>
  <c r="J25" i="1"/>
  <c r="J24" i="1"/>
  <c r="C35" i="1"/>
  <c r="C34" i="1"/>
  <c r="C33" i="1"/>
  <c r="C32" i="1"/>
  <c r="C31" i="1"/>
  <c r="C30" i="1"/>
  <c r="C29" i="1"/>
  <c r="C28" i="1"/>
  <c r="C27" i="1"/>
  <c r="C26" i="1"/>
  <c r="C25" i="1"/>
  <c r="C24" i="1"/>
  <c r="F35" i="1"/>
  <c r="K35" i="1" s="1"/>
  <c r="F34" i="1"/>
  <c r="K34" i="1" s="1"/>
  <c r="F33" i="1"/>
  <c r="K33" i="1" s="1"/>
  <c r="F32" i="1"/>
  <c r="K32" i="1" s="1"/>
  <c r="F31" i="1"/>
  <c r="K31" i="1" s="1"/>
  <c r="F30" i="1"/>
  <c r="K30" i="1" s="1"/>
  <c r="F29" i="1"/>
  <c r="K29" i="1" s="1"/>
  <c r="F28" i="1"/>
  <c r="K28" i="1" s="1"/>
  <c r="F27" i="1"/>
  <c r="K27" i="1" s="1"/>
  <c r="F26" i="1"/>
  <c r="K26" i="1" s="1"/>
  <c r="F25" i="1"/>
  <c r="K25" i="1" s="1"/>
  <c r="F24" i="1"/>
  <c r="K24" i="1" l="1"/>
  <c r="L35" i="1"/>
  <c r="E35" i="1"/>
  <c r="D35" i="1"/>
  <c r="L34" i="1"/>
  <c r="E34" i="1"/>
  <c r="D34" i="1"/>
  <c r="L33" i="1"/>
  <c r="E33" i="1"/>
  <c r="D33" i="1"/>
  <c r="L32" i="1"/>
  <c r="E32" i="1"/>
  <c r="D32" i="1"/>
  <c r="L31" i="1"/>
  <c r="E31" i="1"/>
  <c r="D31" i="1"/>
  <c r="L30" i="1"/>
  <c r="E30" i="1"/>
  <c r="D30" i="1"/>
  <c r="L29" i="1"/>
  <c r="E29" i="1"/>
  <c r="D29" i="1"/>
  <c r="L28" i="1"/>
  <c r="E28" i="1"/>
  <c r="D28" i="1"/>
  <c r="L27" i="1"/>
  <c r="E27" i="1"/>
  <c r="D27" i="1"/>
  <c r="L26" i="1"/>
  <c r="E26" i="1"/>
  <c r="D26" i="1"/>
  <c r="L25" i="1"/>
  <c r="E25" i="1"/>
  <c r="D25" i="1"/>
  <c r="E24" i="1"/>
  <c r="D24" i="1"/>
  <c r="M28" i="1" l="1"/>
  <c r="M32" i="1"/>
  <c r="M27" i="1"/>
  <c r="M31" i="1"/>
  <c r="M35" i="1"/>
  <c r="M25" i="1"/>
  <c r="M29" i="1"/>
  <c r="M33" i="1"/>
  <c r="M26" i="1"/>
  <c r="M30" i="1"/>
  <c r="M34" i="1"/>
  <c r="M36" i="1" l="1"/>
</calcChain>
</file>

<file path=xl/sharedStrings.xml><?xml version="1.0" encoding="utf-8"?>
<sst xmlns="http://schemas.openxmlformats.org/spreadsheetml/2006/main" count="60" uniqueCount="54">
  <si>
    <t>件名</t>
    <rPh sb="0" eb="2">
      <t>ケンメイ</t>
    </rPh>
    <phoneticPr fontId="4"/>
  </si>
  <si>
    <t>市立四日市病院で使用する電気</t>
    <rPh sb="0" eb="2">
      <t>シリツ</t>
    </rPh>
    <rPh sb="2" eb="5">
      <t>ヨッカイチ</t>
    </rPh>
    <rPh sb="5" eb="7">
      <t>ビョウイン</t>
    </rPh>
    <rPh sb="8" eb="10">
      <t>シヨウ</t>
    </rPh>
    <rPh sb="12" eb="14">
      <t>デンキ</t>
    </rPh>
    <phoneticPr fontId="4"/>
  </si>
  <si>
    <t>入札者</t>
    <rPh sb="0" eb="3">
      <t>ニュウサツシャ</t>
    </rPh>
    <phoneticPr fontId="4"/>
  </si>
  <si>
    <t>単位</t>
    <rPh sb="0" eb="2">
      <t>タンイ</t>
    </rPh>
    <phoneticPr fontId="4"/>
  </si>
  <si>
    <t>契約電力</t>
    <rPh sb="0" eb="2">
      <t>ケイヤク</t>
    </rPh>
    <rPh sb="2" eb="4">
      <t>デンリョク</t>
    </rPh>
    <phoneticPr fontId="4"/>
  </si>
  <si>
    <t>常時</t>
    <rPh sb="0" eb="2">
      <t>ジョウジ</t>
    </rPh>
    <phoneticPr fontId="4"/>
  </si>
  <si>
    <t>kW</t>
    <phoneticPr fontId="4"/>
  </si>
  <si>
    <t>予備電力</t>
    <rPh sb="0" eb="2">
      <t>ヨビ</t>
    </rPh>
    <rPh sb="2" eb="4">
      <t>デンリョク</t>
    </rPh>
    <phoneticPr fontId="4"/>
  </si>
  <si>
    <t>基本料金</t>
    <rPh sb="0" eb="2">
      <t>キホン</t>
    </rPh>
    <rPh sb="2" eb="4">
      <t>リョウキン</t>
    </rPh>
    <phoneticPr fontId="4"/>
  </si>
  <si>
    <t>円／kW・月</t>
    <rPh sb="0" eb="1">
      <t>エン</t>
    </rPh>
    <rPh sb="5" eb="6">
      <t>ツキ</t>
    </rPh>
    <phoneticPr fontId="4"/>
  </si>
  <si>
    <t>に該当する単価を入力して下さい。</t>
    <rPh sb="1" eb="3">
      <t>ガイトウ</t>
    </rPh>
    <rPh sb="5" eb="7">
      <t>タンカ</t>
    </rPh>
    <rPh sb="8" eb="10">
      <t>ニュウリョク</t>
    </rPh>
    <rPh sb="12" eb="13">
      <t>クダ</t>
    </rPh>
    <phoneticPr fontId="4"/>
  </si>
  <si>
    <r>
      <t>託送料</t>
    </r>
    <r>
      <rPr>
        <sz val="9"/>
        <color indexed="8"/>
        <rFont val="ＭＳ Ｐゴシック"/>
        <family val="3"/>
        <charset val="128"/>
      </rPr>
      <t>（送電サービス）</t>
    </r>
    <rPh sb="0" eb="2">
      <t>タクソウ</t>
    </rPh>
    <rPh sb="2" eb="3">
      <t>リョウ</t>
    </rPh>
    <rPh sb="4" eb="6">
      <t>ソウデン</t>
    </rPh>
    <phoneticPr fontId="4"/>
  </si>
  <si>
    <t>電力量料金</t>
    <rPh sb="0" eb="2">
      <t>デンリョク</t>
    </rPh>
    <rPh sb="2" eb="3">
      <t>リョウ</t>
    </rPh>
    <rPh sb="3" eb="5">
      <t>リョウキン</t>
    </rPh>
    <phoneticPr fontId="4"/>
  </si>
  <si>
    <t>昼間使用料金</t>
    <rPh sb="0" eb="2">
      <t>ヒルマ</t>
    </rPh>
    <rPh sb="2" eb="4">
      <t>シヨウ</t>
    </rPh>
    <rPh sb="4" eb="6">
      <t>リョウキン</t>
    </rPh>
    <phoneticPr fontId="4"/>
  </si>
  <si>
    <t>円／kWh</t>
    <rPh sb="0" eb="1">
      <t>エン</t>
    </rPh>
    <phoneticPr fontId="4"/>
  </si>
  <si>
    <t>夜間使用料金</t>
    <rPh sb="0" eb="2">
      <t>ヤカン</t>
    </rPh>
    <rPh sb="2" eb="4">
      <t>シヨウ</t>
    </rPh>
    <rPh sb="4" eb="6">
      <t>リョウキン</t>
    </rPh>
    <phoneticPr fontId="4"/>
  </si>
  <si>
    <t>重負荷使用料金</t>
    <rPh sb="0" eb="1">
      <t>ジュウ</t>
    </rPh>
    <rPh sb="1" eb="3">
      <t>フカ</t>
    </rPh>
    <rPh sb="3" eb="5">
      <t>シヨウ</t>
    </rPh>
    <rPh sb="5" eb="7">
      <t>リョウキン</t>
    </rPh>
    <phoneticPr fontId="4"/>
  </si>
  <si>
    <t>燃料費調整単価…※１</t>
    <rPh sb="0" eb="3">
      <t>ネンリョウヒ</t>
    </rPh>
    <rPh sb="3" eb="5">
      <t>チョウセイ</t>
    </rPh>
    <rPh sb="5" eb="7">
      <t>タンカ</t>
    </rPh>
    <phoneticPr fontId="4"/>
  </si>
  <si>
    <t>再生可能エネルギー発電促進賦課金…※２</t>
    <rPh sb="0" eb="2">
      <t>サイセイ</t>
    </rPh>
    <rPh sb="2" eb="4">
      <t>カノウ</t>
    </rPh>
    <rPh sb="9" eb="11">
      <t>ハツデン</t>
    </rPh>
    <rPh sb="11" eb="13">
      <t>ソクシン</t>
    </rPh>
    <rPh sb="13" eb="16">
      <t>フカキン</t>
    </rPh>
    <phoneticPr fontId="4"/>
  </si>
  <si>
    <t>各月電気料金</t>
    <rPh sb="0" eb="2">
      <t>カクツキ</t>
    </rPh>
    <rPh sb="2" eb="4">
      <t>デンキ</t>
    </rPh>
    <rPh sb="4" eb="6">
      <t>リョウキン</t>
    </rPh>
    <phoneticPr fontId="4"/>
  </si>
  <si>
    <t>月</t>
    <rPh sb="0" eb="1">
      <t>ツキ</t>
    </rPh>
    <phoneticPr fontId="4"/>
  </si>
  <si>
    <t>総使用
電力量</t>
    <rPh sb="0" eb="1">
      <t>ソウ</t>
    </rPh>
    <rPh sb="4" eb="6">
      <t>デンリョク</t>
    </rPh>
    <phoneticPr fontId="4"/>
  </si>
  <si>
    <t>昼間使用
電力量</t>
    <rPh sb="0" eb="2">
      <t>ヒルマ</t>
    </rPh>
    <rPh sb="2" eb="4">
      <t>シヨウ</t>
    </rPh>
    <rPh sb="5" eb="7">
      <t>デンリョク</t>
    </rPh>
    <rPh sb="7" eb="8">
      <t>リョウ</t>
    </rPh>
    <phoneticPr fontId="4"/>
  </si>
  <si>
    <t>夜間使用
電力量</t>
    <rPh sb="0" eb="2">
      <t>ヤカン</t>
    </rPh>
    <rPh sb="2" eb="4">
      <t>シヨウ</t>
    </rPh>
    <rPh sb="5" eb="7">
      <t>デンリョク</t>
    </rPh>
    <rPh sb="7" eb="8">
      <t>リョウ</t>
    </rPh>
    <phoneticPr fontId="4"/>
  </si>
  <si>
    <t>重負荷使
用電力量</t>
    <rPh sb="0" eb="1">
      <t>ジュウ</t>
    </rPh>
    <rPh sb="1" eb="3">
      <t>フカ</t>
    </rPh>
    <rPh sb="3" eb="4">
      <t>ツカ</t>
    </rPh>
    <rPh sb="6" eb="8">
      <t>デンリョク</t>
    </rPh>
    <rPh sb="8" eb="9">
      <t>リョウ</t>
    </rPh>
    <phoneticPr fontId="4"/>
  </si>
  <si>
    <t>燃料費
調整金</t>
    <rPh sb="0" eb="3">
      <t>ネンリョウヒ</t>
    </rPh>
    <rPh sb="4" eb="6">
      <t>チョウセイ</t>
    </rPh>
    <rPh sb="6" eb="7">
      <t>カネ</t>
    </rPh>
    <phoneticPr fontId="4"/>
  </si>
  <si>
    <t>再生可能エネルギー発電促進賦課金
（円未満切捨）</t>
    <rPh sb="0" eb="2">
      <t>サイセイ</t>
    </rPh>
    <rPh sb="2" eb="4">
      <t>カノウ</t>
    </rPh>
    <rPh sb="9" eb="11">
      <t>ハツデン</t>
    </rPh>
    <rPh sb="11" eb="13">
      <t>ソクシン</t>
    </rPh>
    <rPh sb="13" eb="15">
      <t>フカ</t>
    </rPh>
    <rPh sb="15" eb="16">
      <t>キン</t>
    </rPh>
    <phoneticPr fontId="4"/>
  </si>
  <si>
    <r>
      <t xml:space="preserve">月合計
</t>
    </r>
    <r>
      <rPr>
        <sz val="9"/>
        <color indexed="8"/>
        <rFont val="ＭＳ Ｐゴシック"/>
        <family val="3"/>
        <charset val="128"/>
      </rPr>
      <t>（円未満切捨）</t>
    </r>
    <rPh sb="0" eb="1">
      <t>ツキ</t>
    </rPh>
    <rPh sb="1" eb="3">
      <t>ゴウケイ</t>
    </rPh>
    <rPh sb="5" eb="6">
      <t>エン</t>
    </rPh>
    <rPh sb="6" eb="8">
      <t>ミマン</t>
    </rPh>
    <rPh sb="8" eb="9">
      <t>キ</t>
    </rPh>
    <rPh sb="9" eb="10">
      <t>ス</t>
    </rPh>
    <phoneticPr fontId="4"/>
  </si>
  <si>
    <t>最大電力</t>
    <rPh sb="0" eb="2">
      <t>サイダイ</t>
    </rPh>
    <rPh sb="2" eb="4">
      <t>デンリョク</t>
    </rPh>
    <phoneticPr fontId="4"/>
  </si>
  <si>
    <r>
      <t xml:space="preserve">託送料
</t>
    </r>
    <r>
      <rPr>
        <sz val="8"/>
        <color indexed="8"/>
        <rFont val="ＭＳ Ｐゴシック"/>
        <family val="3"/>
        <charset val="128"/>
      </rPr>
      <t>（送電サービス）</t>
    </r>
    <rPh sb="0" eb="3">
      <t>タクソウリョウ</t>
    </rPh>
    <rPh sb="5" eb="7">
      <t>ソウデン</t>
    </rPh>
    <phoneticPr fontId="4"/>
  </si>
  <si>
    <t>合計</t>
    <rPh sb="0" eb="2">
      <t>ゴウケイ</t>
    </rPh>
    <phoneticPr fontId="4"/>
  </si>
  <si>
    <r>
      <t>各料金計算式</t>
    </r>
    <r>
      <rPr>
        <b/>
        <sz val="11"/>
        <color indexed="12"/>
        <rFont val="ＭＳ Ｐゴシック"/>
        <family val="3"/>
        <charset val="128"/>
      </rPr>
      <t>（入札者は、各項目の数式を記入して下さい。）</t>
    </r>
    <rPh sb="0" eb="3">
      <t>カクリョウキン</t>
    </rPh>
    <rPh sb="3" eb="6">
      <t>ケイサンシキ</t>
    </rPh>
    <rPh sb="7" eb="10">
      <t>ニュウサツシャ</t>
    </rPh>
    <rPh sb="12" eb="13">
      <t>カク</t>
    </rPh>
    <rPh sb="13" eb="15">
      <t>コウモク</t>
    </rPh>
    <rPh sb="16" eb="18">
      <t>スウシキ</t>
    </rPh>
    <rPh sb="19" eb="21">
      <t>キニュウ</t>
    </rPh>
    <rPh sb="23" eb="24">
      <t>クダ</t>
    </rPh>
    <phoneticPr fontId="4"/>
  </si>
  <si>
    <t>基本料金（常時）</t>
    <rPh sb="0" eb="2">
      <t>キホン</t>
    </rPh>
    <rPh sb="2" eb="4">
      <t>リョウキン</t>
    </rPh>
    <rPh sb="5" eb="7">
      <t>ジョウジ</t>
    </rPh>
    <phoneticPr fontId="4"/>
  </si>
  <si>
    <t>（例）…契約電力（常時）×基本料金単価（常時）×（185-100（力率％））/100</t>
    <rPh sb="1" eb="2">
      <t>レイ</t>
    </rPh>
    <rPh sb="4" eb="6">
      <t>ケイヤク</t>
    </rPh>
    <rPh sb="6" eb="8">
      <t>デンリョク</t>
    </rPh>
    <rPh sb="9" eb="11">
      <t>ジョウジ</t>
    </rPh>
    <rPh sb="13" eb="15">
      <t>キホン</t>
    </rPh>
    <rPh sb="15" eb="17">
      <t>リョウキン</t>
    </rPh>
    <rPh sb="17" eb="19">
      <t>タンカ</t>
    </rPh>
    <rPh sb="20" eb="22">
      <t>ジョウジ</t>
    </rPh>
    <rPh sb="33" eb="34">
      <t>リキ</t>
    </rPh>
    <rPh sb="34" eb="35">
      <t>リツ</t>
    </rPh>
    <phoneticPr fontId="4"/>
  </si>
  <si>
    <t>基本料金（託送料）</t>
    <rPh sb="0" eb="2">
      <t>キホン</t>
    </rPh>
    <rPh sb="2" eb="4">
      <t>リョウキン</t>
    </rPh>
    <rPh sb="5" eb="8">
      <t>タクソウリョウ</t>
    </rPh>
    <phoneticPr fontId="4"/>
  </si>
  <si>
    <t>（例）…契約電力（常時）×基本料金単価（託送料）</t>
    <rPh sb="1" eb="2">
      <t>レイ</t>
    </rPh>
    <rPh sb="4" eb="6">
      <t>ケイヤク</t>
    </rPh>
    <rPh sb="6" eb="8">
      <t>デンリョク</t>
    </rPh>
    <rPh sb="9" eb="11">
      <t>ジョウジ</t>
    </rPh>
    <rPh sb="13" eb="15">
      <t>キホン</t>
    </rPh>
    <rPh sb="15" eb="17">
      <t>リョウキン</t>
    </rPh>
    <rPh sb="17" eb="19">
      <t>タンカ</t>
    </rPh>
    <rPh sb="20" eb="23">
      <t>タクソウリョウ</t>
    </rPh>
    <phoneticPr fontId="4"/>
  </si>
  <si>
    <t>基本料金（予備電力）</t>
    <rPh sb="0" eb="2">
      <t>キホン</t>
    </rPh>
    <rPh sb="2" eb="4">
      <t>リョウキン</t>
    </rPh>
    <rPh sb="5" eb="7">
      <t>ヨビ</t>
    </rPh>
    <rPh sb="7" eb="9">
      <t>デンリョク</t>
    </rPh>
    <phoneticPr fontId="4"/>
  </si>
  <si>
    <t>（例）…契約電力（予備電力）×基本料金単価（予備電力）</t>
    <rPh sb="1" eb="2">
      <t>レイ</t>
    </rPh>
    <rPh sb="4" eb="6">
      <t>ケイヤク</t>
    </rPh>
    <rPh sb="6" eb="8">
      <t>デンリョク</t>
    </rPh>
    <rPh sb="9" eb="11">
      <t>ヨビ</t>
    </rPh>
    <rPh sb="11" eb="13">
      <t>デンリョク</t>
    </rPh>
    <rPh sb="15" eb="17">
      <t>キホン</t>
    </rPh>
    <rPh sb="17" eb="19">
      <t>リョウキン</t>
    </rPh>
    <rPh sb="19" eb="21">
      <t>タンカ</t>
    </rPh>
    <rPh sb="22" eb="24">
      <t>ヨビ</t>
    </rPh>
    <rPh sb="24" eb="26">
      <t>デンリョク</t>
    </rPh>
    <phoneticPr fontId="4"/>
  </si>
  <si>
    <t>電力量料金</t>
    <rPh sb="0" eb="3">
      <t>デンリョクリョウ</t>
    </rPh>
    <rPh sb="3" eb="5">
      <t>リョウキン</t>
    </rPh>
    <phoneticPr fontId="4"/>
  </si>
  <si>
    <t>（例）…使用電力量×電力量料金単価</t>
    <rPh sb="1" eb="2">
      <t>レイ</t>
    </rPh>
    <rPh sb="4" eb="6">
      <t>シヨウ</t>
    </rPh>
    <rPh sb="6" eb="9">
      <t>デンリョクリョウ</t>
    </rPh>
    <rPh sb="10" eb="13">
      <t>デンリョクリョウ</t>
    </rPh>
    <rPh sb="13" eb="15">
      <t>リョウキン</t>
    </rPh>
    <rPh sb="15" eb="17">
      <t>タンカ</t>
    </rPh>
    <phoneticPr fontId="4"/>
  </si>
  <si>
    <t>燃料費調整金</t>
    <rPh sb="0" eb="2">
      <t>ネンリョウ</t>
    </rPh>
    <rPh sb="2" eb="3">
      <t>ヒ</t>
    </rPh>
    <rPh sb="3" eb="5">
      <t>チョウセイ</t>
    </rPh>
    <rPh sb="5" eb="6">
      <t>カネ</t>
    </rPh>
    <phoneticPr fontId="4"/>
  </si>
  <si>
    <t>（例）…使用電力量×燃料費調整単価</t>
    <rPh sb="1" eb="2">
      <t>レイ</t>
    </rPh>
    <rPh sb="4" eb="6">
      <t>シヨウ</t>
    </rPh>
    <rPh sb="6" eb="9">
      <t>デンリョクリョウ</t>
    </rPh>
    <rPh sb="10" eb="13">
      <t>ネンリョウヒ</t>
    </rPh>
    <rPh sb="13" eb="15">
      <t>チョウセイ</t>
    </rPh>
    <rPh sb="15" eb="17">
      <t>タンカ</t>
    </rPh>
    <phoneticPr fontId="4"/>
  </si>
  <si>
    <t>再生可能エネルギー発電促進賦課金</t>
    <rPh sb="0" eb="2">
      <t>サイセイ</t>
    </rPh>
    <rPh sb="2" eb="4">
      <t>カノウ</t>
    </rPh>
    <rPh sb="9" eb="11">
      <t>ハツデン</t>
    </rPh>
    <rPh sb="11" eb="13">
      <t>ソクシン</t>
    </rPh>
    <rPh sb="13" eb="15">
      <t>フカ</t>
    </rPh>
    <rPh sb="15" eb="16">
      <t>キン</t>
    </rPh>
    <phoneticPr fontId="4"/>
  </si>
  <si>
    <t>（例）…使用電力量×再生可能エネルギー発電促進賦課金単価</t>
    <rPh sb="1" eb="2">
      <t>レイ</t>
    </rPh>
    <rPh sb="4" eb="6">
      <t>シヨウ</t>
    </rPh>
    <rPh sb="6" eb="9">
      <t>デンリョクリョウ</t>
    </rPh>
    <rPh sb="10" eb="12">
      <t>サイセイ</t>
    </rPh>
    <rPh sb="12" eb="14">
      <t>カノウ</t>
    </rPh>
    <rPh sb="19" eb="21">
      <t>ハツデン</t>
    </rPh>
    <rPh sb="21" eb="23">
      <t>ソクシン</t>
    </rPh>
    <rPh sb="23" eb="25">
      <t>フカ</t>
    </rPh>
    <rPh sb="25" eb="26">
      <t>キン</t>
    </rPh>
    <rPh sb="26" eb="28">
      <t>タンカ</t>
    </rPh>
    <phoneticPr fontId="4"/>
  </si>
  <si>
    <t>注意①　消費税及び地方消費税込みの額とすること。</t>
    <rPh sb="0" eb="2">
      <t>チュウイ</t>
    </rPh>
    <rPh sb="4" eb="7">
      <t>ショウヒゼイ</t>
    </rPh>
    <rPh sb="7" eb="8">
      <t>オヨ</t>
    </rPh>
    <rPh sb="9" eb="11">
      <t>チホウ</t>
    </rPh>
    <rPh sb="11" eb="14">
      <t>ショウヒゼイ</t>
    </rPh>
    <rPh sb="14" eb="15">
      <t>コ</t>
    </rPh>
    <rPh sb="17" eb="18">
      <t>ガク</t>
    </rPh>
    <phoneticPr fontId="4"/>
  </si>
  <si>
    <t>注意②　入札書に添付する明細書は、この様式もしくはこれに沿ったものとします。</t>
    <rPh sb="0" eb="2">
      <t>チュウイ</t>
    </rPh>
    <rPh sb="4" eb="7">
      <t>ニュウサツショ</t>
    </rPh>
    <rPh sb="8" eb="10">
      <t>テンプ</t>
    </rPh>
    <rPh sb="12" eb="15">
      <t>メイサイショ</t>
    </rPh>
    <rPh sb="19" eb="21">
      <t>ヨウシキ</t>
    </rPh>
    <rPh sb="28" eb="29">
      <t>ソ</t>
    </rPh>
    <phoneticPr fontId="4"/>
  </si>
  <si>
    <t>注意③　力率は100%として計算すること。</t>
    <rPh sb="0" eb="2">
      <t>チュウイ</t>
    </rPh>
    <rPh sb="4" eb="6">
      <t>リキリツ</t>
    </rPh>
    <rPh sb="14" eb="16">
      <t>ケイサン</t>
    </rPh>
    <phoneticPr fontId="4"/>
  </si>
  <si>
    <t>注意⑤　各月の合計は１円未満切捨てとすること。</t>
    <rPh sb="0" eb="2">
      <t>チュウイ</t>
    </rPh>
    <rPh sb="4" eb="6">
      <t>カクツキ</t>
    </rPh>
    <rPh sb="7" eb="9">
      <t>ゴウケイ</t>
    </rPh>
    <rPh sb="11" eb="12">
      <t>エン</t>
    </rPh>
    <rPh sb="12" eb="14">
      <t>ミマン</t>
    </rPh>
    <rPh sb="14" eb="16">
      <t>キリス</t>
    </rPh>
    <phoneticPr fontId="4"/>
  </si>
  <si>
    <t>注意④　特記なき各項目の端数処理は小数点第三位切捨てとすること。</t>
    <rPh sb="0" eb="2">
      <t>チュウイ</t>
    </rPh>
    <rPh sb="4" eb="6">
      <t>トッキ</t>
    </rPh>
    <rPh sb="8" eb="9">
      <t>カク</t>
    </rPh>
    <rPh sb="9" eb="11">
      <t>コウモク</t>
    </rPh>
    <rPh sb="12" eb="14">
      <t>ハスウ</t>
    </rPh>
    <rPh sb="14" eb="16">
      <t>ショリ</t>
    </rPh>
    <rPh sb="17" eb="20">
      <t>ショウスウテン</t>
    </rPh>
    <rPh sb="20" eb="21">
      <t>ダイ</t>
    </rPh>
    <rPh sb="21" eb="23">
      <t>サンイ</t>
    </rPh>
    <rPh sb="23" eb="25">
      <t>キリス</t>
    </rPh>
    <phoneticPr fontId="4"/>
  </si>
  <si>
    <t>予　定　価　格　計　算　書</t>
    <rPh sb="0" eb="1">
      <t>ヨ</t>
    </rPh>
    <rPh sb="2" eb="3">
      <t>サダム</t>
    </rPh>
    <rPh sb="4" eb="5">
      <t>カ</t>
    </rPh>
    <rPh sb="6" eb="7">
      <t>カク</t>
    </rPh>
    <rPh sb="8" eb="9">
      <t>ケイ</t>
    </rPh>
    <rPh sb="10" eb="11">
      <t>サン</t>
    </rPh>
    <rPh sb="12" eb="13">
      <t>ショ</t>
    </rPh>
    <phoneticPr fontId="4"/>
  </si>
  <si>
    <t>※１　「燃料費調整単価」は、管轄する電力会社の
　　　　算出する令和4年9月のものとする。</t>
    <rPh sb="4" eb="7">
      <t>ネンリョウヒ</t>
    </rPh>
    <rPh sb="7" eb="9">
      <t>チョウセイ</t>
    </rPh>
    <rPh sb="9" eb="11">
      <t>タンカ</t>
    </rPh>
    <rPh sb="14" eb="16">
      <t>カンカツ</t>
    </rPh>
    <rPh sb="18" eb="20">
      <t>デンリョク</t>
    </rPh>
    <rPh sb="20" eb="22">
      <t>ガイシャ</t>
    </rPh>
    <rPh sb="28" eb="30">
      <t>サンシュツ</t>
    </rPh>
    <rPh sb="32" eb="33">
      <t>レイ</t>
    </rPh>
    <rPh sb="33" eb="34">
      <t>ワ</t>
    </rPh>
    <rPh sb="35" eb="36">
      <t>ネン</t>
    </rPh>
    <rPh sb="37" eb="38">
      <t>ガツ</t>
    </rPh>
    <phoneticPr fontId="4"/>
  </si>
  <si>
    <t>※２　「再生可能エネルギー発電促進賦課金」は、
        管轄する電力会社の算出する令和4年5月
　　　のものとする。</t>
    <rPh sb="4" eb="6">
      <t>サイセイ</t>
    </rPh>
    <rPh sb="6" eb="8">
      <t>カノウ</t>
    </rPh>
    <rPh sb="13" eb="15">
      <t>ハツデン</t>
    </rPh>
    <rPh sb="15" eb="17">
      <t>ソクシン</t>
    </rPh>
    <rPh sb="17" eb="20">
      <t>フカキン</t>
    </rPh>
    <rPh sb="32" eb="34">
      <t>カンカツ</t>
    </rPh>
    <rPh sb="36" eb="38">
      <t>デンリョク</t>
    </rPh>
    <rPh sb="38" eb="40">
      <t>ガイシャ</t>
    </rPh>
    <rPh sb="41" eb="43">
      <t>サンシュツ</t>
    </rPh>
    <rPh sb="45" eb="46">
      <t>レイ</t>
    </rPh>
    <rPh sb="46" eb="47">
      <t>ワ</t>
    </rPh>
    <rPh sb="48" eb="49">
      <t>ネン</t>
    </rPh>
    <phoneticPr fontId="4"/>
  </si>
  <si>
    <t>R5/4</t>
    <phoneticPr fontId="4"/>
  </si>
  <si>
    <t>R6/1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</si>
</sst>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76" formatCode="#,##0_);[Red]\(#,##0\)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63377788628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38" fontId="1" fillId="0" borderId="1" xfId="1" applyFont="1" applyBorder="1">
      <alignment vertical="center"/>
    </xf>
    <xf numFmtId="0" fontId="0" fillId="0" borderId="7" xfId="0" applyFill="1" applyBorder="1">
      <alignment vertical="center"/>
    </xf>
    <xf numFmtId="43" fontId="0" fillId="3" borderId="9" xfId="0" applyNumberFormat="1" applyFill="1" applyBorder="1">
      <alignment vertical="center"/>
    </xf>
    <xf numFmtId="0" fontId="0" fillId="4" borderId="9" xfId="0" applyFill="1" applyBorder="1">
      <alignment vertical="center"/>
    </xf>
    <xf numFmtId="0" fontId="7" fillId="0" borderId="0" xfId="0" applyFont="1" applyBorder="1" applyAlignment="1">
      <alignment vertical="center" wrapText="1"/>
    </xf>
    <xf numFmtId="43" fontId="8" fillId="0" borderId="8" xfId="0" applyNumberFormat="1" applyFont="1" applyFill="1" applyBorder="1">
      <alignment vertical="center"/>
    </xf>
    <xf numFmtId="43" fontId="0" fillId="0" borderId="1" xfId="0" applyNumberFormat="1" applyFill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41" fontId="0" fillId="0" borderId="1" xfId="0" applyNumberFormat="1" applyBorder="1">
      <alignment vertical="center"/>
    </xf>
    <xf numFmtId="41" fontId="0" fillId="0" borderId="1" xfId="0" applyNumberFormat="1" applyBorder="1" applyAlignment="1">
      <alignment vertical="center" shrinkToFit="1"/>
    </xf>
    <xf numFmtId="0" fontId="0" fillId="0" borderId="14" xfId="0" applyBorder="1">
      <alignment vertical="center"/>
    </xf>
    <xf numFmtId="43" fontId="0" fillId="0" borderId="15" xfId="0" applyNumberFormat="1" applyBorder="1">
      <alignment vertical="center"/>
    </xf>
    <xf numFmtId="0" fontId="11" fillId="0" borderId="1" xfId="0" applyFont="1" applyBorder="1" applyAlignment="1">
      <alignment horizontal="center" vertical="center"/>
    </xf>
    <xf numFmtId="41" fontId="11" fillId="0" borderId="1" xfId="0" applyNumberFormat="1" applyFont="1" applyBorder="1" applyAlignment="1">
      <alignment vertical="center" shrinkToFit="1"/>
    </xf>
    <xf numFmtId="43" fontId="0" fillId="0" borderId="0" xfId="0" applyNumberFormat="1">
      <alignment vertical="center"/>
    </xf>
    <xf numFmtId="38" fontId="1" fillId="0" borderId="0" xfId="1" applyFont="1">
      <alignment vertical="center"/>
    </xf>
    <xf numFmtId="41" fontId="0" fillId="0" borderId="0" xfId="0" applyNumberFormat="1">
      <alignment vertical="center"/>
    </xf>
    <xf numFmtId="0" fontId="15" fillId="0" borderId="0" xfId="0" applyFont="1">
      <alignment vertical="center"/>
    </xf>
    <xf numFmtId="176" fontId="0" fillId="0" borderId="14" xfId="0" applyNumberFormat="1" applyBorder="1">
      <alignment vertical="center"/>
    </xf>
    <xf numFmtId="43" fontId="0" fillId="0" borderId="1" xfId="0" applyNumberFormat="1" applyBorder="1">
      <alignment vertical="center"/>
    </xf>
    <xf numFmtId="43" fontId="0" fillId="0" borderId="1" xfId="0" applyNumberFormat="1" applyBorder="1" applyAlignment="1">
      <alignment vertical="center" shrinkToFit="1"/>
    </xf>
    <xf numFmtId="43" fontId="8" fillId="0" borderId="1" xfId="0" applyNumberFormat="1" applyFont="1" applyBorder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0" fillId="2" borderId="1" xfId="0" applyFill="1" applyBorder="1" applyAlignment="1">
      <alignment vertical="center" shrinkToFit="1"/>
    </xf>
    <xf numFmtId="0" fontId="14" fillId="0" borderId="1" xfId="0" applyFont="1" applyBorder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shrinkToFit="1"/>
    </xf>
    <xf numFmtId="0" fontId="14" fillId="0" borderId="3" xfId="0" applyFont="1" applyBorder="1" applyAlignment="1">
      <alignment vertical="center" shrinkToFit="1"/>
    </xf>
    <xf numFmtId="0" fontId="14" fillId="0" borderId="4" xfId="0" applyFont="1" applyBorder="1" applyAlignment="1">
      <alignment vertical="center" shrinkToFit="1"/>
    </xf>
    <xf numFmtId="0" fontId="12" fillId="2" borderId="1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vertical="center" shrinkToFit="1"/>
    </xf>
    <xf numFmtId="0" fontId="0" fillId="0" borderId="3" xfId="0" applyNumberFormat="1" applyBorder="1" applyAlignment="1">
      <alignment vertical="center" shrinkToFit="1"/>
    </xf>
    <xf numFmtId="0" fontId="0" fillId="0" borderId="4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view="pageBreakPreview" topLeftCell="A25" zoomScale="85" zoomScaleNormal="100" zoomScaleSheetLayoutView="85" workbookViewId="0">
      <selection activeCell="M25" sqref="M25"/>
    </sheetView>
  </sheetViews>
  <sheetFormatPr defaultRowHeight="13.5" x14ac:dyDescent="0.15"/>
  <cols>
    <col min="1" max="1" width="11" bestFit="1" customWidth="1"/>
    <col min="2" max="2" width="10.625" customWidth="1"/>
    <col min="3" max="3" width="12.625" customWidth="1"/>
    <col min="4" max="4" width="10.5" bestFit="1" customWidth="1"/>
    <col min="5" max="5" width="9.125" bestFit="1" customWidth="1"/>
    <col min="6" max="6" width="11.75" bestFit="1" customWidth="1"/>
    <col min="7" max="7" width="11.125" bestFit="1" customWidth="1"/>
    <col min="8" max="8" width="9.875" bestFit="1" customWidth="1"/>
    <col min="9" max="9" width="9.125" bestFit="1" customWidth="1"/>
    <col min="10" max="10" width="10.125" customWidth="1"/>
    <col min="11" max="14" width="11.625" customWidth="1"/>
  </cols>
  <sheetData>
    <row r="1" spans="1:18" ht="25.5" x14ac:dyDescent="0.15">
      <c r="A1" s="61" t="s">
        <v>49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1"/>
      <c r="P1" s="1"/>
      <c r="Q1" s="1"/>
      <c r="R1" s="1"/>
    </row>
    <row r="2" spans="1:18" ht="15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33"/>
      <c r="K2" s="2"/>
      <c r="L2" s="33"/>
      <c r="M2" s="2"/>
      <c r="N2" s="2"/>
      <c r="O2" s="1"/>
      <c r="P2" s="1"/>
      <c r="Q2" s="1"/>
      <c r="R2" s="1"/>
    </row>
    <row r="3" spans="1:18" ht="25.5" x14ac:dyDescent="0.15">
      <c r="A3" s="62" t="s">
        <v>0</v>
      </c>
      <c r="B3" s="62"/>
      <c r="C3" s="62"/>
      <c r="D3" s="63" t="s">
        <v>1</v>
      </c>
      <c r="E3" s="64"/>
      <c r="F3" s="64"/>
      <c r="G3" s="64"/>
      <c r="H3" s="64"/>
      <c r="I3" s="64"/>
      <c r="J3" s="64"/>
      <c r="K3" s="64"/>
      <c r="L3" s="64"/>
      <c r="M3" s="65"/>
      <c r="N3" s="2"/>
      <c r="O3" s="1"/>
      <c r="P3" s="1"/>
      <c r="Q3" s="1"/>
      <c r="R3" s="1"/>
    </row>
    <row r="4" spans="1:18" ht="25.5" x14ac:dyDescent="0.15">
      <c r="N4" s="2"/>
      <c r="O4" s="1"/>
      <c r="P4" s="1"/>
      <c r="Q4" s="1"/>
      <c r="R4" s="1"/>
    </row>
    <row r="5" spans="1:18" ht="25.5" x14ac:dyDescent="0.15">
      <c r="A5" s="62" t="s">
        <v>2</v>
      </c>
      <c r="B5" s="62"/>
      <c r="C5" s="62"/>
      <c r="D5" s="66"/>
      <c r="E5" s="47"/>
      <c r="F5" s="47"/>
      <c r="G5" s="47"/>
      <c r="H5" s="47"/>
      <c r="I5" s="47"/>
      <c r="J5" s="47"/>
      <c r="K5" s="47"/>
      <c r="L5" s="47"/>
      <c r="M5" s="47"/>
      <c r="N5" s="2"/>
      <c r="O5" s="1"/>
      <c r="P5" s="1"/>
      <c r="Q5" s="1"/>
      <c r="R5" s="1"/>
    </row>
    <row r="7" spans="1:18" x14ac:dyDescent="0.15">
      <c r="A7" s="3"/>
      <c r="B7" s="60"/>
      <c r="C7" s="60"/>
      <c r="D7" s="4"/>
      <c r="E7" s="5" t="s">
        <v>3</v>
      </c>
    </row>
    <row r="8" spans="1:18" ht="15" customHeight="1" x14ac:dyDescent="0.15">
      <c r="A8" s="54" t="s">
        <v>4</v>
      </c>
      <c r="B8" s="47" t="s">
        <v>5</v>
      </c>
      <c r="C8" s="47"/>
      <c r="D8" s="6">
        <v>2400</v>
      </c>
      <c r="E8" s="49" t="s">
        <v>6</v>
      </c>
    </row>
    <row r="9" spans="1:18" ht="15" customHeight="1" thickBot="1" x14ac:dyDescent="0.2">
      <c r="A9" s="55"/>
      <c r="B9" s="47" t="s">
        <v>7</v>
      </c>
      <c r="C9" s="47"/>
      <c r="D9" s="7">
        <v>0</v>
      </c>
      <c r="E9" s="49"/>
    </row>
    <row r="10" spans="1:18" ht="15" customHeight="1" thickBot="1" x14ac:dyDescent="0.2">
      <c r="A10" s="54" t="s">
        <v>8</v>
      </c>
      <c r="B10" s="47" t="s">
        <v>5</v>
      </c>
      <c r="C10" s="53"/>
      <c r="D10" s="8"/>
      <c r="E10" s="57" t="s">
        <v>9</v>
      </c>
      <c r="G10" s="9"/>
      <c r="H10" t="s">
        <v>10</v>
      </c>
    </row>
    <row r="11" spans="1:18" ht="15" customHeight="1" thickBot="1" x14ac:dyDescent="0.2">
      <c r="A11" s="56"/>
      <c r="B11" s="47" t="s">
        <v>11</v>
      </c>
      <c r="C11" s="53"/>
      <c r="D11" s="8">
        <v>0</v>
      </c>
      <c r="E11" s="58"/>
    </row>
    <row r="12" spans="1:18" ht="15" customHeight="1" thickBot="1" x14ac:dyDescent="0.2">
      <c r="A12" s="55"/>
      <c r="B12" s="47" t="s">
        <v>7</v>
      </c>
      <c r="C12" s="53"/>
      <c r="D12" s="8">
        <v>0</v>
      </c>
      <c r="E12" s="59"/>
    </row>
    <row r="13" spans="1:18" ht="15" customHeight="1" thickBot="1" x14ac:dyDescent="0.2">
      <c r="A13" s="49" t="s">
        <v>12</v>
      </c>
      <c r="B13" s="50" t="s">
        <v>13</v>
      </c>
      <c r="C13" s="51"/>
      <c r="D13" s="8"/>
      <c r="E13" s="52" t="s">
        <v>14</v>
      </c>
      <c r="G13" s="46" t="s">
        <v>50</v>
      </c>
      <c r="H13" s="46"/>
      <c r="I13" s="46"/>
      <c r="J13" s="46"/>
    </row>
    <row r="14" spans="1:18" ht="15" customHeight="1" thickBot="1" x14ac:dyDescent="0.2">
      <c r="A14" s="49"/>
      <c r="B14" s="47" t="s">
        <v>15</v>
      </c>
      <c r="C14" s="53"/>
      <c r="D14" s="8"/>
      <c r="E14" s="52"/>
      <c r="G14" s="46"/>
      <c r="H14" s="46"/>
      <c r="I14" s="46"/>
      <c r="J14" s="46"/>
    </row>
    <row r="15" spans="1:18" ht="15" customHeight="1" thickBot="1" x14ac:dyDescent="0.2">
      <c r="A15" s="49"/>
      <c r="B15" s="47" t="s">
        <v>16</v>
      </c>
      <c r="C15" s="53"/>
      <c r="D15" s="8"/>
      <c r="E15" s="52"/>
      <c r="K15" s="10"/>
      <c r="N15" s="10"/>
    </row>
    <row r="16" spans="1:18" ht="15" customHeight="1" x14ac:dyDescent="0.15">
      <c r="A16" s="47" t="s">
        <v>17</v>
      </c>
      <c r="B16" s="47"/>
      <c r="C16" s="47"/>
      <c r="D16" s="11">
        <v>4.84</v>
      </c>
      <c r="E16" s="49"/>
      <c r="G16" s="46" t="s">
        <v>51</v>
      </c>
      <c r="H16" s="46"/>
      <c r="I16" s="46"/>
      <c r="J16" s="46"/>
      <c r="K16" s="10"/>
      <c r="N16" s="10"/>
    </row>
    <row r="17" spans="1:14" ht="15" customHeight="1" x14ac:dyDescent="0.15">
      <c r="A17" s="48" t="s">
        <v>18</v>
      </c>
      <c r="B17" s="48"/>
      <c r="C17" s="48"/>
      <c r="D17" s="12">
        <v>3.45</v>
      </c>
      <c r="E17" s="49"/>
      <c r="G17" s="46"/>
      <c r="H17" s="46"/>
      <c r="I17" s="46"/>
      <c r="J17" s="46"/>
      <c r="K17" s="10"/>
      <c r="L17" s="10"/>
      <c r="M17" s="10"/>
      <c r="N17" s="10"/>
    </row>
    <row r="18" spans="1:14" ht="15" customHeight="1" x14ac:dyDescent="0.15">
      <c r="A18" s="13"/>
      <c r="B18" s="13"/>
      <c r="C18" s="13"/>
      <c r="D18" s="14"/>
      <c r="E18" s="15"/>
      <c r="G18" s="46"/>
      <c r="H18" s="46"/>
      <c r="I18" s="46"/>
      <c r="J18" s="46"/>
      <c r="K18" s="10"/>
      <c r="L18" s="10"/>
      <c r="M18" s="10"/>
      <c r="N18" s="10"/>
    </row>
    <row r="21" spans="1:14" ht="24" customHeight="1" x14ac:dyDescent="0.15">
      <c r="A21" t="s">
        <v>19</v>
      </c>
      <c r="J21" s="34"/>
    </row>
    <row r="22" spans="1:14" ht="24" customHeight="1" x14ac:dyDescent="0.15">
      <c r="A22" s="43" t="s">
        <v>20</v>
      </c>
      <c r="B22" s="16"/>
      <c r="C22" s="45" t="s">
        <v>8</v>
      </c>
      <c r="D22" s="45"/>
      <c r="E22" s="45"/>
      <c r="F22" s="37" t="s">
        <v>21</v>
      </c>
      <c r="G22" s="37" t="s">
        <v>22</v>
      </c>
      <c r="H22" s="37" t="s">
        <v>23</v>
      </c>
      <c r="I22" s="37" t="s">
        <v>24</v>
      </c>
      <c r="J22" s="37" t="s">
        <v>12</v>
      </c>
      <c r="K22" s="37" t="s">
        <v>25</v>
      </c>
      <c r="L22" s="38" t="s">
        <v>26</v>
      </c>
      <c r="M22" s="37" t="s">
        <v>27</v>
      </c>
    </row>
    <row r="23" spans="1:14" ht="24" x14ac:dyDescent="0.15">
      <c r="A23" s="44"/>
      <c r="B23" s="17" t="s">
        <v>28</v>
      </c>
      <c r="C23" s="17" t="s">
        <v>5</v>
      </c>
      <c r="D23" s="17" t="s">
        <v>29</v>
      </c>
      <c r="E23" s="17" t="s">
        <v>7</v>
      </c>
      <c r="F23" s="37"/>
      <c r="G23" s="37"/>
      <c r="H23" s="37"/>
      <c r="I23" s="37"/>
      <c r="J23" s="37"/>
      <c r="K23" s="37"/>
      <c r="L23" s="38"/>
      <c r="M23" s="37"/>
    </row>
    <row r="24" spans="1:14" ht="15" customHeight="1" x14ac:dyDescent="0.15">
      <c r="A24" s="18" t="s">
        <v>52</v>
      </c>
      <c r="B24" s="6">
        <v>1620</v>
      </c>
      <c r="C24" s="30">
        <f>ROUNDDOWN(D$8*D$10*0.85,2)</f>
        <v>0</v>
      </c>
      <c r="D24" s="19">
        <f t="shared" ref="D24:D35" si="0">D$8*D$11</f>
        <v>0</v>
      </c>
      <c r="E24" s="19">
        <f>D$9*D$12</f>
        <v>0</v>
      </c>
      <c r="F24" s="6">
        <f>SUM(G24:I24)</f>
        <v>778702</v>
      </c>
      <c r="G24" s="6">
        <v>432546</v>
      </c>
      <c r="H24" s="6">
        <v>346156</v>
      </c>
      <c r="I24" s="6"/>
      <c r="J24" s="31">
        <f>ROUNDDOWN(G24*D$13+H24*D$14+I24*D$15,2)</f>
        <v>0</v>
      </c>
      <c r="K24" s="32">
        <f>ROUNDDOWN(D$16*F24,2)</f>
        <v>3768917.68</v>
      </c>
      <c r="L24" s="19">
        <f>INT(F24*D$17)</f>
        <v>2686521</v>
      </c>
      <c r="M24" s="20">
        <f>INT(C24+D24+E24+J24+K24+L24)</f>
        <v>6455438</v>
      </c>
    </row>
    <row r="25" spans="1:14" ht="15" customHeight="1" x14ac:dyDescent="0.15">
      <c r="A25" s="5">
        <v>5</v>
      </c>
      <c r="B25" s="6">
        <v>1732</v>
      </c>
      <c r="C25" s="30">
        <f t="shared" ref="C25:C35" si="1">ROUNDDOWN(D$8*D$10*0.85,2)</f>
        <v>0</v>
      </c>
      <c r="D25" s="19">
        <f t="shared" si="0"/>
        <v>0</v>
      </c>
      <c r="E25" s="19">
        <f t="shared" ref="E25:E35" si="2">D$9*D$12</f>
        <v>0</v>
      </c>
      <c r="F25" s="6">
        <f t="shared" ref="F25:F35" si="3">SUM(G25:I25)</f>
        <v>803596</v>
      </c>
      <c r="G25" s="6">
        <v>402678</v>
      </c>
      <c r="H25" s="6">
        <v>400918</v>
      </c>
      <c r="I25" s="6"/>
      <c r="J25" s="31">
        <f t="shared" ref="J25:J35" si="4">ROUNDDOWN(G25*D$13+H25*D$14+I25*D$15,2)</f>
        <v>0</v>
      </c>
      <c r="K25" s="32">
        <f t="shared" ref="K25:K35" si="5">ROUNDDOWN(D$16*F25,2)</f>
        <v>3889404.64</v>
      </c>
      <c r="L25" s="19">
        <f t="shared" ref="L25:L35" si="6">INT(F25*D$17)</f>
        <v>2772406</v>
      </c>
      <c r="M25" s="20">
        <f t="shared" ref="M24:M35" si="7">INT(C25+D25+E25+J25+K25+L25)</f>
        <v>6661810</v>
      </c>
    </row>
    <row r="26" spans="1:14" ht="15" customHeight="1" x14ac:dyDescent="0.15">
      <c r="A26" s="5">
        <v>6</v>
      </c>
      <c r="B26" s="6">
        <v>1994</v>
      </c>
      <c r="C26" s="30">
        <f t="shared" si="1"/>
        <v>0</v>
      </c>
      <c r="D26" s="19">
        <f t="shared" si="0"/>
        <v>0</v>
      </c>
      <c r="E26" s="19">
        <f t="shared" si="2"/>
        <v>0</v>
      </c>
      <c r="F26" s="6">
        <f t="shared" si="3"/>
        <v>877050</v>
      </c>
      <c r="G26" s="6">
        <v>526735</v>
      </c>
      <c r="H26" s="6">
        <v>350315</v>
      </c>
      <c r="I26" s="6"/>
      <c r="J26" s="31">
        <f t="shared" si="4"/>
        <v>0</v>
      </c>
      <c r="K26" s="32">
        <f t="shared" si="5"/>
        <v>4244922</v>
      </c>
      <c r="L26" s="19">
        <f t="shared" si="6"/>
        <v>3025822</v>
      </c>
      <c r="M26" s="20">
        <f t="shared" si="7"/>
        <v>7270744</v>
      </c>
    </row>
    <row r="27" spans="1:14" ht="15" customHeight="1" x14ac:dyDescent="0.15">
      <c r="A27" s="5">
        <v>7</v>
      </c>
      <c r="B27" s="6">
        <v>2030</v>
      </c>
      <c r="C27" s="30">
        <f t="shared" si="1"/>
        <v>0</v>
      </c>
      <c r="D27" s="19">
        <f t="shared" si="0"/>
        <v>0</v>
      </c>
      <c r="E27" s="19">
        <f t="shared" si="2"/>
        <v>0</v>
      </c>
      <c r="F27" s="6">
        <f t="shared" si="3"/>
        <v>988456</v>
      </c>
      <c r="G27" s="6">
        <v>249219</v>
      </c>
      <c r="H27" s="6">
        <v>435277</v>
      </c>
      <c r="I27" s="6">
        <v>303960</v>
      </c>
      <c r="J27" s="31">
        <f t="shared" si="4"/>
        <v>0</v>
      </c>
      <c r="K27" s="32">
        <f t="shared" si="5"/>
        <v>4784127.04</v>
      </c>
      <c r="L27" s="19">
        <f t="shared" si="6"/>
        <v>3410173</v>
      </c>
      <c r="M27" s="20">
        <f t="shared" si="7"/>
        <v>8194300</v>
      </c>
    </row>
    <row r="28" spans="1:14" ht="15" customHeight="1" x14ac:dyDescent="0.15">
      <c r="A28" s="5">
        <v>8</v>
      </c>
      <c r="B28" s="6">
        <v>2066</v>
      </c>
      <c r="C28" s="30">
        <f t="shared" si="1"/>
        <v>0</v>
      </c>
      <c r="D28" s="19">
        <f t="shared" si="0"/>
        <v>0</v>
      </c>
      <c r="E28" s="19">
        <f t="shared" si="2"/>
        <v>0</v>
      </c>
      <c r="F28" s="6">
        <f t="shared" si="3"/>
        <v>1006902</v>
      </c>
      <c r="G28" s="6">
        <v>261886</v>
      </c>
      <c r="H28" s="6">
        <v>421141</v>
      </c>
      <c r="I28" s="6">
        <v>323875</v>
      </c>
      <c r="J28" s="31">
        <f t="shared" si="4"/>
        <v>0</v>
      </c>
      <c r="K28" s="32">
        <f t="shared" si="5"/>
        <v>4873405.68</v>
      </c>
      <c r="L28" s="19">
        <f t="shared" si="6"/>
        <v>3473811</v>
      </c>
      <c r="M28" s="20">
        <f t="shared" si="7"/>
        <v>8347216</v>
      </c>
    </row>
    <row r="29" spans="1:14" ht="15" customHeight="1" x14ac:dyDescent="0.15">
      <c r="A29" s="5">
        <v>9</v>
      </c>
      <c r="B29" s="6">
        <v>2005</v>
      </c>
      <c r="C29" s="30">
        <f t="shared" si="1"/>
        <v>0</v>
      </c>
      <c r="D29" s="19">
        <f t="shared" si="0"/>
        <v>0</v>
      </c>
      <c r="E29" s="19">
        <f t="shared" si="2"/>
        <v>0</v>
      </c>
      <c r="F29" s="6">
        <f t="shared" si="3"/>
        <v>916798</v>
      </c>
      <c r="G29" s="6">
        <v>228318</v>
      </c>
      <c r="H29" s="6">
        <v>405076</v>
      </c>
      <c r="I29" s="6">
        <v>283404</v>
      </c>
      <c r="J29" s="31">
        <f t="shared" si="4"/>
        <v>0</v>
      </c>
      <c r="K29" s="32">
        <f t="shared" si="5"/>
        <v>4437302.32</v>
      </c>
      <c r="L29" s="19">
        <f t="shared" si="6"/>
        <v>3162953</v>
      </c>
      <c r="M29" s="20">
        <f t="shared" si="7"/>
        <v>7600255</v>
      </c>
    </row>
    <row r="30" spans="1:14" ht="15" customHeight="1" x14ac:dyDescent="0.15">
      <c r="A30" s="5">
        <v>10</v>
      </c>
      <c r="B30" s="6">
        <v>1825</v>
      </c>
      <c r="C30" s="30">
        <f t="shared" si="1"/>
        <v>0</v>
      </c>
      <c r="D30" s="19">
        <f t="shared" si="0"/>
        <v>0</v>
      </c>
      <c r="E30" s="19">
        <f t="shared" si="2"/>
        <v>0</v>
      </c>
      <c r="F30" s="6">
        <f t="shared" si="3"/>
        <v>867402</v>
      </c>
      <c r="G30" s="6">
        <v>503241</v>
      </c>
      <c r="H30" s="6">
        <v>364161</v>
      </c>
      <c r="I30" s="6"/>
      <c r="J30" s="31">
        <f t="shared" si="4"/>
        <v>0</v>
      </c>
      <c r="K30" s="32">
        <f t="shared" si="5"/>
        <v>4198225.68</v>
      </c>
      <c r="L30" s="19">
        <f t="shared" si="6"/>
        <v>2992536</v>
      </c>
      <c r="M30" s="20">
        <f t="shared" si="7"/>
        <v>7190761</v>
      </c>
    </row>
    <row r="31" spans="1:14" ht="15" customHeight="1" x14ac:dyDescent="0.15">
      <c r="A31" s="5">
        <v>11</v>
      </c>
      <c r="B31" s="6">
        <v>1642</v>
      </c>
      <c r="C31" s="30">
        <f t="shared" si="1"/>
        <v>0</v>
      </c>
      <c r="D31" s="19">
        <f t="shared" si="0"/>
        <v>0</v>
      </c>
      <c r="E31" s="19">
        <f t="shared" si="2"/>
        <v>0</v>
      </c>
      <c r="F31" s="6">
        <f t="shared" si="3"/>
        <v>800147</v>
      </c>
      <c r="G31" s="6">
        <v>443154</v>
      </c>
      <c r="H31" s="6">
        <v>356993</v>
      </c>
      <c r="I31" s="6"/>
      <c r="J31" s="31">
        <f t="shared" si="4"/>
        <v>0</v>
      </c>
      <c r="K31" s="32">
        <f t="shared" si="5"/>
        <v>3872711.48</v>
      </c>
      <c r="L31" s="19">
        <f t="shared" si="6"/>
        <v>2760507</v>
      </c>
      <c r="M31" s="20">
        <f t="shared" si="7"/>
        <v>6633218</v>
      </c>
    </row>
    <row r="32" spans="1:14" ht="15" customHeight="1" x14ac:dyDescent="0.15">
      <c r="A32" s="5">
        <v>12</v>
      </c>
      <c r="B32" s="6">
        <v>1699</v>
      </c>
      <c r="C32" s="30">
        <f t="shared" si="1"/>
        <v>0</v>
      </c>
      <c r="D32" s="19">
        <f t="shared" si="0"/>
        <v>0</v>
      </c>
      <c r="E32" s="19">
        <f t="shared" si="2"/>
        <v>0</v>
      </c>
      <c r="F32" s="6">
        <f t="shared" si="3"/>
        <v>853762</v>
      </c>
      <c r="G32" s="6">
        <v>474675</v>
      </c>
      <c r="H32" s="6">
        <v>379087</v>
      </c>
      <c r="I32" s="6"/>
      <c r="J32" s="31">
        <f t="shared" si="4"/>
        <v>0</v>
      </c>
      <c r="K32" s="32">
        <f t="shared" si="5"/>
        <v>4132208.08</v>
      </c>
      <c r="L32" s="19">
        <f t="shared" si="6"/>
        <v>2945478</v>
      </c>
      <c r="M32" s="20">
        <f t="shared" si="7"/>
        <v>7077686</v>
      </c>
    </row>
    <row r="33" spans="1:14" ht="15" customHeight="1" x14ac:dyDescent="0.15">
      <c r="A33" s="18" t="s">
        <v>53</v>
      </c>
      <c r="B33" s="6">
        <v>1710</v>
      </c>
      <c r="C33" s="30">
        <f t="shared" si="1"/>
        <v>0</v>
      </c>
      <c r="D33" s="19">
        <f t="shared" si="0"/>
        <v>0</v>
      </c>
      <c r="E33" s="19">
        <f t="shared" si="2"/>
        <v>0</v>
      </c>
      <c r="F33" s="6">
        <f t="shared" si="3"/>
        <v>838670</v>
      </c>
      <c r="G33" s="6">
        <v>436503</v>
      </c>
      <c r="H33" s="6">
        <v>402167</v>
      </c>
      <c r="I33" s="6"/>
      <c r="J33" s="31">
        <f t="shared" si="4"/>
        <v>0</v>
      </c>
      <c r="K33" s="32">
        <f t="shared" si="5"/>
        <v>4059162.8</v>
      </c>
      <c r="L33" s="19">
        <f t="shared" si="6"/>
        <v>2893411</v>
      </c>
      <c r="M33" s="20">
        <f t="shared" si="7"/>
        <v>6952573</v>
      </c>
    </row>
    <row r="34" spans="1:14" ht="15" customHeight="1" x14ac:dyDescent="0.15">
      <c r="A34" s="5">
        <v>2</v>
      </c>
      <c r="B34" s="6">
        <v>1724</v>
      </c>
      <c r="C34" s="30">
        <f t="shared" si="1"/>
        <v>0</v>
      </c>
      <c r="D34" s="19">
        <f t="shared" si="0"/>
        <v>0</v>
      </c>
      <c r="E34" s="19">
        <f t="shared" si="2"/>
        <v>0</v>
      </c>
      <c r="F34" s="6">
        <f t="shared" si="3"/>
        <v>758779</v>
      </c>
      <c r="G34" s="6">
        <v>415084</v>
      </c>
      <c r="H34" s="6">
        <v>343695</v>
      </c>
      <c r="I34" s="6"/>
      <c r="J34" s="31">
        <f t="shared" si="4"/>
        <v>0</v>
      </c>
      <c r="K34" s="32">
        <f t="shared" si="5"/>
        <v>3672490.36</v>
      </c>
      <c r="L34" s="19">
        <f t="shared" si="6"/>
        <v>2617787</v>
      </c>
      <c r="M34" s="20">
        <f t="shared" si="7"/>
        <v>6290277</v>
      </c>
    </row>
    <row r="35" spans="1:14" ht="15" customHeight="1" x14ac:dyDescent="0.15">
      <c r="A35" s="5">
        <v>3</v>
      </c>
      <c r="B35" s="6">
        <v>1595</v>
      </c>
      <c r="C35" s="30">
        <f t="shared" si="1"/>
        <v>0</v>
      </c>
      <c r="D35" s="19">
        <f t="shared" si="0"/>
        <v>0</v>
      </c>
      <c r="E35" s="19">
        <f t="shared" si="2"/>
        <v>0</v>
      </c>
      <c r="F35" s="6">
        <f t="shared" si="3"/>
        <v>812999</v>
      </c>
      <c r="G35" s="6">
        <v>515619</v>
      </c>
      <c r="H35" s="6">
        <v>297380</v>
      </c>
      <c r="I35" s="6"/>
      <c r="J35" s="31">
        <f t="shared" si="4"/>
        <v>0</v>
      </c>
      <c r="K35" s="32">
        <f t="shared" si="5"/>
        <v>3934915.16</v>
      </c>
      <c r="L35" s="19">
        <f t="shared" si="6"/>
        <v>2804846</v>
      </c>
      <c r="M35" s="20">
        <f t="shared" si="7"/>
        <v>6739761</v>
      </c>
    </row>
    <row r="36" spans="1:14" ht="15" customHeight="1" x14ac:dyDescent="0.15">
      <c r="A36" s="21"/>
      <c r="B36" s="21"/>
      <c r="C36" s="21"/>
      <c r="D36" s="21"/>
      <c r="E36" s="21"/>
      <c r="F36" s="29"/>
      <c r="G36" s="29"/>
      <c r="H36" s="29"/>
      <c r="I36" s="29"/>
      <c r="J36" s="21"/>
      <c r="K36" s="22"/>
      <c r="L36" s="23" t="s">
        <v>30</v>
      </c>
      <c r="M36" s="24">
        <f>SUM(M24:M35)</f>
        <v>85414039</v>
      </c>
    </row>
    <row r="37" spans="1:14" x14ac:dyDescent="0.15">
      <c r="L37" s="25"/>
    </row>
    <row r="38" spans="1:14" x14ac:dyDescent="0.15">
      <c r="B38" s="26"/>
      <c r="C38" s="27"/>
      <c r="D38" s="27"/>
      <c r="F38" s="26"/>
      <c r="G38" s="26"/>
      <c r="H38" s="26"/>
      <c r="I38" s="26"/>
      <c r="J38" s="26"/>
      <c r="K38" s="27"/>
      <c r="L38" s="25"/>
      <c r="M38" s="27"/>
      <c r="N38" s="27"/>
    </row>
    <row r="39" spans="1:14" x14ac:dyDescent="0.15">
      <c r="A39" s="42" t="s">
        <v>31</v>
      </c>
      <c r="B39" s="42"/>
      <c r="C39" s="42"/>
      <c r="D39" s="42"/>
      <c r="E39" s="42"/>
      <c r="F39" s="42"/>
      <c r="G39" s="42"/>
      <c r="H39" s="42"/>
    </row>
    <row r="40" spans="1:14" x14ac:dyDescent="0.15">
      <c r="A40" s="35" t="s">
        <v>32</v>
      </c>
      <c r="B40" s="35"/>
      <c r="C40" s="39" t="s">
        <v>33</v>
      </c>
      <c r="D40" s="40"/>
      <c r="E40" s="40"/>
      <c r="F40" s="40"/>
      <c r="G40" s="40"/>
      <c r="H40" s="41"/>
    </row>
    <row r="41" spans="1:14" x14ac:dyDescent="0.15">
      <c r="A41" s="35" t="s">
        <v>34</v>
      </c>
      <c r="B41" s="35"/>
      <c r="C41" s="36" t="s">
        <v>35</v>
      </c>
      <c r="D41" s="36"/>
      <c r="E41" s="36"/>
      <c r="F41" s="36"/>
      <c r="G41" s="36"/>
      <c r="H41" s="36"/>
    </row>
    <row r="42" spans="1:14" x14ac:dyDescent="0.15">
      <c r="A42" s="35" t="s">
        <v>36</v>
      </c>
      <c r="B42" s="35"/>
      <c r="C42" s="36" t="s">
        <v>37</v>
      </c>
      <c r="D42" s="36"/>
      <c r="E42" s="36"/>
      <c r="F42" s="36"/>
      <c r="G42" s="36"/>
      <c r="H42" s="36"/>
    </row>
    <row r="43" spans="1:14" x14ac:dyDescent="0.15">
      <c r="A43" s="35" t="s">
        <v>38</v>
      </c>
      <c r="B43" s="35"/>
      <c r="C43" s="36" t="s">
        <v>39</v>
      </c>
      <c r="D43" s="36"/>
      <c r="E43" s="36"/>
      <c r="F43" s="36"/>
      <c r="G43" s="36"/>
      <c r="H43" s="36"/>
    </row>
    <row r="44" spans="1:14" x14ac:dyDescent="0.15">
      <c r="A44" s="35" t="s">
        <v>40</v>
      </c>
      <c r="B44" s="35"/>
      <c r="C44" s="36" t="s">
        <v>41</v>
      </c>
      <c r="D44" s="36"/>
      <c r="E44" s="36"/>
      <c r="F44" s="36"/>
      <c r="G44" s="36"/>
      <c r="H44" s="36"/>
    </row>
    <row r="45" spans="1:14" x14ac:dyDescent="0.15">
      <c r="A45" s="35" t="s">
        <v>42</v>
      </c>
      <c r="B45" s="35"/>
      <c r="C45" s="36" t="s">
        <v>43</v>
      </c>
      <c r="D45" s="36"/>
      <c r="E45" s="36"/>
      <c r="F45" s="36"/>
      <c r="G45" s="36"/>
      <c r="H45" s="36"/>
    </row>
    <row r="47" spans="1:14" x14ac:dyDescent="0.15">
      <c r="A47" s="28" t="s">
        <v>44</v>
      </c>
    </row>
    <row r="48" spans="1:14" x14ac:dyDescent="0.15">
      <c r="A48" s="28" t="s">
        <v>45</v>
      </c>
    </row>
    <row r="49" spans="1:1" x14ac:dyDescent="0.15">
      <c r="A49" s="28" t="s">
        <v>46</v>
      </c>
    </row>
    <row r="50" spans="1:1" x14ac:dyDescent="0.15">
      <c r="A50" s="28" t="s">
        <v>48</v>
      </c>
    </row>
    <row r="51" spans="1:1" x14ac:dyDescent="0.15">
      <c r="A51" s="28" t="s">
        <v>47</v>
      </c>
    </row>
  </sheetData>
  <mergeCells count="47">
    <mergeCell ref="B7:C7"/>
    <mergeCell ref="A1:N1"/>
    <mergeCell ref="A3:C3"/>
    <mergeCell ref="D3:M3"/>
    <mergeCell ref="A5:C5"/>
    <mergeCell ref="D5:M5"/>
    <mergeCell ref="A8:A9"/>
    <mergeCell ref="B8:C8"/>
    <mergeCell ref="E8:E9"/>
    <mergeCell ref="B9:C9"/>
    <mergeCell ref="A10:A12"/>
    <mergeCell ref="B10:C10"/>
    <mergeCell ref="E10:E12"/>
    <mergeCell ref="B11:C11"/>
    <mergeCell ref="B12:C12"/>
    <mergeCell ref="G13:J14"/>
    <mergeCell ref="A16:C16"/>
    <mergeCell ref="A17:C17"/>
    <mergeCell ref="A13:A15"/>
    <mergeCell ref="B13:C13"/>
    <mergeCell ref="E13:E17"/>
    <mergeCell ref="B14:C14"/>
    <mergeCell ref="B15:C15"/>
    <mergeCell ref="G16:J18"/>
    <mergeCell ref="J22:J23"/>
    <mergeCell ref="K22:K23"/>
    <mergeCell ref="L22:L23"/>
    <mergeCell ref="M22:M23"/>
    <mergeCell ref="A40:B40"/>
    <mergeCell ref="C40:H40"/>
    <mergeCell ref="A39:H39"/>
    <mergeCell ref="A22:A23"/>
    <mergeCell ref="C22:E22"/>
    <mergeCell ref="F22:F23"/>
    <mergeCell ref="G22:G23"/>
    <mergeCell ref="H22:H23"/>
    <mergeCell ref="I22:I23"/>
    <mergeCell ref="A44:B44"/>
    <mergeCell ref="C44:H44"/>
    <mergeCell ref="A45:B45"/>
    <mergeCell ref="C45:H45"/>
    <mergeCell ref="A41:B41"/>
    <mergeCell ref="C41:H41"/>
    <mergeCell ref="A42:B42"/>
    <mergeCell ref="C42:H42"/>
    <mergeCell ref="A43:B43"/>
    <mergeCell ref="C43:H43"/>
  </mergeCells>
  <phoneticPr fontId="3"/>
  <pageMargins left="0.7" right="0.7" top="0.75" bottom="0.75" header="0.3" footer="0.3"/>
  <pageSetup paperSize="9" scale="87" fitToHeight="0" orientation="landscape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入札計算書</vt:lpstr>
      <vt:lpstr>入札計算書!Print_Area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吉田 将大</cp:lastModifiedBy>
  <cp:lastPrinted>2020-10-19T07:14:15Z</cp:lastPrinted>
  <dcterms:created xsi:type="dcterms:W3CDTF">2017-08-15T00:01:22Z</dcterms:created>
  <dcterms:modified xsi:type="dcterms:W3CDTF">2022-11-01T00:36:50Z</dcterms:modified>
</cp:coreProperties>
</file>